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<sst xmlns="http://schemas.openxmlformats.org/spreadsheetml/2006/main" count="39" uniqueCount="39">
  <si>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Bradworthy CP School</t>
  </si>
  <si>
    <t>Kitchen Accounts 2009 / 2010</t>
  </si>
  <si>
    <t>Income:</t>
  </si>
  <si>
    <t>Break Time Income</t>
  </si>
  <si>
    <t>Dinners</t>
  </si>
  <si>
    <t>Total Income</t>
  </si>
  <si>
    <t>Meals Produced</t>
  </si>
  <si>
    <t>Costs:</t>
  </si>
  <si>
    <t xml:space="preserve">Staffing - </t>
  </si>
  <si>
    <t>Cost</t>
  </si>
  <si>
    <t>JW</t>
  </si>
  <si>
    <t>AW</t>
  </si>
  <si>
    <t>Claims</t>
  </si>
  <si>
    <t>Hours / Week</t>
  </si>
  <si>
    <t>Total</t>
  </si>
  <si>
    <t>Other</t>
  </si>
  <si>
    <t>Consumables -</t>
  </si>
  <si>
    <t>Equipment -</t>
  </si>
  <si>
    <t>Repairs / Maintenance -</t>
  </si>
  <si>
    <t>Total Costs</t>
  </si>
  <si>
    <t>Analysis:</t>
  </si>
  <si>
    <t>Grants:</t>
  </si>
  <si>
    <t>Free School meals</t>
  </si>
  <si>
    <t>School Lunch Grant</t>
  </si>
  <si>
    <t>Other:</t>
  </si>
  <si>
    <t>Overall Profitability of Kitchen -</t>
  </si>
  <si>
    <t>Profitability removing non-consumables -</t>
  </si>
  <si>
    <t>TS</t>
  </si>
  <si>
    <t>Effect of Increase in Meal Costs:</t>
  </si>
  <si>
    <t>New Cost of Meals:</t>
  </si>
  <si>
    <t>Profitability of Kitchens in 2010/11:</t>
  </si>
  <si>
    <t>Income from WEP:</t>
  </si>
  <si>
    <t>WEP Staff Costs:</t>
  </si>
  <si>
    <t>West and East Putford:</t>
  </si>
  <si>
    <t>Overall Position:</t>
  </si>
  <si>
    <t>Overall Profitablility of Kitchens -</t>
  </si>
  <si>
    <t xml:space="preserve"> hours per week at £8 per hour cost to school.</t>
  </si>
  <si>
    <t>Income from WEP Meals:</t>
  </si>
  <si>
    <t>meals per day.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</si>
</sst>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0">
      <selection activeCell="D38" sqref="D38"/>
    </sheetView>
  </sheetViews>
  <sheetFormatPr defaultColWidth="9.140625" defaultRowHeight="12.75"/>
  <cols>
    <col min="6" max="6" width="10.57421875" style="0" bestFit="1" customWidth="1"/>
    <col min="7" max="7" width="10.00390625" style="0" bestFit="1" customWidth="1"/>
  </cols>
  <sheetData>
    <row r="1" ht="12.75">
      <c r="A1" s="1" t="s">
        <v>0</v>
      </c>
    </row>
    <row r="2" ht="12.75">
      <c r="A2" s="1" t="s">
        <v>1</v>
      </c>
    </row>
    <row r="4" spans="1:10" ht="12.75">
      <c r="A4" s="1" t="s">
        <v>2</v>
      </c>
      <c r="E4" s="1" t="s">
        <v>7</v>
      </c>
      <c r="J4" s="1"/>
    </row>
    <row r="5" spans="1:8" ht="12.75">
      <c r="A5" s="2" t="s">
        <v>3</v>
      </c>
      <c r="C5">
        <v>1061</v>
      </c>
      <c r="E5" t="s">
        <v>8</v>
      </c>
      <c r="G5" t="s">
        <v>9</v>
      </c>
      <c r="H5" t="s">
        <v>13</v>
      </c>
    </row>
    <row r="6" spans="1:10" ht="12.75">
      <c r="A6" s="2" t="s">
        <v>4</v>
      </c>
      <c r="C6">
        <v>27892</v>
      </c>
      <c r="F6" t="s">
        <v>10</v>
      </c>
      <c r="G6">
        <v>17392</v>
      </c>
      <c r="H6">
        <v>27.5</v>
      </c>
      <c r="J6" s="1"/>
    </row>
    <row r="7" spans="6:8" ht="12.75">
      <c r="F7" t="s">
        <v>11</v>
      </c>
      <c r="G7">
        <v>3866</v>
      </c>
      <c r="H7">
        <v>12</v>
      </c>
    </row>
    <row r="8" spans="1:8" ht="12.75">
      <c r="A8" s="1" t="s">
        <v>21</v>
      </c>
      <c r="F8" t="s">
        <v>27</v>
      </c>
      <c r="G8">
        <v>2352</v>
      </c>
      <c r="H8">
        <v>10</v>
      </c>
    </row>
    <row r="9" spans="1:8" ht="12.75">
      <c r="A9" t="s">
        <v>22</v>
      </c>
      <c r="C9">
        <v>1966</v>
      </c>
      <c r="F9" t="s">
        <v>12</v>
      </c>
      <c r="G9">
        <v>2300</v>
      </c>
      <c r="H9">
        <v>8</v>
      </c>
    </row>
    <row r="10" spans="1:6" ht="12.75">
      <c r="A10" t="s">
        <v>23</v>
      </c>
      <c r="C10">
        <v>3435</v>
      </c>
      <c r="F10" t="s">
        <v>15</v>
      </c>
    </row>
    <row r="12" spans="1:8" ht="12.75">
      <c r="A12" s="1" t="s">
        <v>24</v>
      </c>
      <c r="F12" t="s">
        <v>14</v>
      </c>
      <c r="G12">
        <f>SUM(G6:G10)</f>
        <v>25910</v>
      </c>
      <c r="H12">
        <f>SUM(H6:H10)</f>
        <v>57.5</v>
      </c>
    </row>
    <row r="14" spans="5:7" ht="12.75">
      <c r="E14" t="s">
        <v>16</v>
      </c>
      <c r="G14">
        <v>14595</v>
      </c>
    </row>
    <row r="15" spans="5:7" ht="12.75">
      <c r="E15" t="s">
        <v>17</v>
      </c>
      <c r="G15">
        <v>110</v>
      </c>
    </row>
    <row r="16" spans="5:7" ht="12.75">
      <c r="E16" t="s">
        <v>18</v>
      </c>
      <c r="G16">
        <f>258+114+63+267</f>
        <v>702</v>
      </c>
    </row>
    <row r="18" spans="1:7" ht="12.75">
      <c r="A18" s="1" t="s">
        <v>5</v>
      </c>
      <c r="C18" s="1">
        <f>SUM(C5:C12)</f>
        <v>34354</v>
      </c>
      <c r="E18" s="1" t="s">
        <v>19</v>
      </c>
      <c r="G18" s="1">
        <f>G12+G14+G15+G16</f>
        <v>41317</v>
      </c>
    </row>
    <row r="20" spans="1:3" ht="12.75">
      <c r="A20" t="s">
        <v>6</v>
      </c>
      <c r="C20">
        <f>((C6/12*5/1.6)+(C6/12*7/1.8))</f>
        <v>16302.61574074074</v>
      </c>
    </row>
    <row r="22" ht="12.75">
      <c r="A22" s="1" t="s">
        <v>20</v>
      </c>
    </row>
    <row r="24" spans="1:6" ht="12.75">
      <c r="A24" t="s">
        <v>25</v>
      </c>
      <c r="F24">
        <f>C18-G18</f>
        <v>-6963</v>
      </c>
    </row>
    <row r="25" spans="1:6" ht="12.75">
      <c r="A25" t="s">
        <v>26</v>
      </c>
      <c r="F25">
        <f>F24+G15+G16</f>
        <v>-6151</v>
      </c>
    </row>
    <row r="27" ht="12.75">
      <c r="A27" s="1" t="s">
        <v>28</v>
      </c>
    </row>
    <row r="28" ht="12.75">
      <c r="E28" s="3"/>
    </row>
    <row r="29" spans="1:7" ht="12.75">
      <c r="A29" t="s">
        <v>29</v>
      </c>
      <c r="C29">
        <v>2</v>
      </c>
      <c r="D29" t="s">
        <v>30</v>
      </c>
      <c r="G29">
        <f>((C29*C20)+C9+C10)-G18</f>
        <v>-3310.7685185185182</v>
      </c>
    </row>
    <row r="31" ht="12.75">
      <c r="A31" s="1" t="s">
        <v>33</v>
      </c>
    </row>
    <row r="32" ht="12.75">
      <c r="E32" s="3"/>
    </row>
    <row r="33" spans="1:6" ht="12.75">
      <c r="A33" t="s">
        <v>32</v>
      </c>
      <c r="D33">
        <f>E33*8*38</f>
        <v>3040</v>
      </c>
      <c r="E33">
        <v>10</v>
      </c>
      <c r="F33" t="s">
        <v>36</v>
      </c>
    </row>
    <row r="34" spans="1:4" ht="12.75">
      <c r="A34" t="s">
        <v>31</v>
      </c>
      <c r="D34">
        <v>3000</v>
      </c>
    </row>
    <row r="35" spans="1:6" ht="12.75">
      <c r="A35" t="s">
        <v>37</v>
      </c>
      <c r="D35">
        <f>E35*C29*190</f>
        <v>3040</v>
      </c>
      <c r="E35">
        <v>8</v>
      </c>
      <c r="F35" t="s">
        <v>38</v>
      </c>
    </row>
    <row r="37" ht="12.75">
      <c r="A37" s="1" t="s">
        <v>34</v>
      </c>
    </row>
    <row r="38" spans="1:4" ht="12.75">
      <c r="A38" t="s">
        <v>35</v>
      </c>
      <c r="D38">
        <f>G29+D34+D35-D33</f>
        <v>-310.76851851851825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2010-03-03T11:48:45Z</cp:lastPrinted>
  <dcterms:created xsi:type="dcterms:W3CDTF">2010-03-03T11:05:00Z</dcterms:created>
  <dcterms:modified xsi:type="dcterms:W3CDTF">2010-07-26T18:28:55Z</dcterms:modified>
  <cp:category/>
  <cp:version/>
  <cp:contentType/>
  <cp:contentStatus/>
</cp:coreProperties>
</file>